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19\"/>
    </mc:Choice>
  </mc:AlternateContent>
  <bookViews>
    <workbookView xWindow="0" yWindow="0" windowWidth="15360" windowHeight="7650"/>
  </bookViews>
  <sheets>
    <sheet name="ENERO 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2" l="1"/>
  <c r="K42" i="2"/>
  <c r="J42" i="2"/>
  <c r="F42" i="2"/>
  <c r="L18" i="2"/>
  <c r="L22" i="2"/>
  <c r="L26" i="2"/>
  <c r="L27" i="2"/>
  <c r="L30" i="2"/>
  <c r="L31" i="2"/>
  <c r="L34" i="2"/>
  <c r="L35" i="2"/>
  <c r="L38" i="2"/>
  <c r="L39" i="2"/>
  <c r="K18" i="2"/>
  <c r="K22" i="2"/>
  <c r="K26" i="2"/>
  <c r="K27" i="2"/>
  <c r="K30" i="2"/>
  <c r="K31" i="2"/>
  <c r="M31" i="2" s="1"/>
  <c r="K34" i="2"/>
  <c r="K35" i="2"/>
  <c r="K38" i="2"/>
  <c r="K39" i="2"/>
  <c r="J30" i="2"/>
  <c r="M30" i="2" s="1"/>
  <c r="J34" i="2"/>
  <c r="M34" i="2" s="1"/>
  <c r="J35" i="2"/>
  <c r="M35" i="2" s="1"/>
  <c r="J38" i="2"/>
  <c r="M38" i="2" s="1"/>
  <c r="J39" i="2"/>
  <c r="M39" i="2" s="1"/>
  <c r="I31" i="2"/>
  <c r="I35" i="2"/>
  <c r="I39" i="2"/>
  <c r="G41" i="2"/>
  <c r="H41" i="2" s="1"/>
  <c r="I41" i="2" s="1"/>
  <c r="G40" i="2"/>
  <c r="H40" i="2" s="1"/>
  <c r="L40" i="2" s="1"/>
  <c r="G39" i="2"/>
  <c r="H39" i="2" s="1"/>
  <c r="G38" i="2"/>
  <c r="H38" i="2" s="1"/>
  <c r="I38" i="2" s="1"/>
  <c r="G37" i="2"/>
  <c r="H37" i="2" s="1"/>
  <c r="I37" i="2" s="1"/>
  <c r="G36" i="2"/>
  <c r="H36" i="2" s="1"/>
  <c r="L36" i="2" s="1"/>
  <c r="G35" i="2"/>
  <c r="H35" i="2" s="1"/>
  <c r="G34" i="2"/>
  <c r="H34" i="2" s="1"/>
  <c r="I34" i="2" s="1"/>
  <c r="G33" i="2"/>
  <c r="H33" i="2" s="1"/>
  <c r="I33" i="2" s="1"/>
  <c r="G32" i="2"/>
  <c r="H32" i="2" s="1"/>
  <c r="L32" i="2" s="1"/>
  <c r="G31" i="2"/>
  <c r="H31" i="2" s="1"/>
  <c r="G30" i="2"/>
  <c r="H30" i="2" s="1"/>
  <c r="I30" i="2" s="1"/>
  <c r="G29" i="2"/>
  <c r="H29" i="2" s="1"/>
  <c r="L29" i="2" s="1"/>
  <c r="G28" i="2"/>
  <c r="H28" i="2" s="1"/>
  <c r="L28" i="2" s="1"/>
  <c r="G27" i="2"/>
  <c r="H27" i="2" s="1"/>
  <c r="G26" i="2"/>
  <c r="H26" i="2" s="1"/>
  <c r="G25" i="2"/>
  <c r="H25" i="2" s="1"/>
  <c r="L25" i="2" s="1"/>
  <c r="G24" i="2"/>
  <c r="H24" i="2" s="1"/>
  <c r="G23" i="2"/>
  <c r="H23" i="2" s="1"/>
  <c r="L23" i="2" s="1"/>
  <c r="G22" i="2"/>
  <c r="H22" i="2" s="1"/>
  <c r="G21" i="2"/>
  <c r="H21" i="2" s="1"/>
  <c r="L21" i="2" s="1"/>
  <c r="G20" i="2"/>
  <c r="H20" i="2" s="1"/>
  <c r="L20" i="2" s="1"/>
  <c r="G19" i="2"/>
  <c r="H19" i="2" s="1"/>
  <c r="L19" i="2" s="1"/>
  <c r="G18" i="2"/>
  <c r="H18" i="2" s="1"/>
  <c r="G17" i="2"/>
  <c r="H17" i="2" s="1"/>
  <c r="H42" i="2" s="1"/>
  <c r="I32" i="2" l="1"/>
  <c r="K17" i="2"/>
  <c r="K21" i="2"/>
  <c r="L17" i="2"/>
  <c r="I36" i="2"/>
  <c r="J41" i="2"/>
  <c r="J37" i="2"/>
  <c r="M37" i="2" s="1"/>
  <c r="J33" i="2"/>
  <c r="K41" i="2"/>
  <c r="K37" i="2"/>
  <c r="K33" i="2"/>
  <c r="K29" i="2"/>
  <c r="K25" i="2"/>
  <c r="M25" i="2" s="1"/>
  <c r="K20" i="2"/>
  <c r="L41" i="2"/>
  <c r="L37" i="2"/>
  <c r="L33" i="2"/>
  <c r="I40" i="2"/>
  <c r="J40" i="2"/>
  <c r="M40" i="2" s="1"/>
  <c r="J32" i="2"/>
  <c r="M32" i="2" s="1"/>
  <c r="K40" i="2"/>
  <c r="K36" i="2"/>
  <c r="K32" i="2"/>
  <c r="K28" i="2"/>
  <c r="M28" i="2" s="1"/>
  <c r="K23" i="2"/>
  <c r="M23" i="2" s="1"/>
  <c r="K19" i="2"/>
  <c r="M19" i="2" s="1"/>
  <c r="G42" i="2"/>
  <c r="J17" i="2"/>
  <c r="M41" i="2" l="1"/>
  <c r="M17" i="2"/>
  <c r="M36" i="2"/>
  <c r="M42" i="2" s="1"/>
  <c r="M33" i="2"/>
  <c r="I28" i="2"/>
  <c r="I17" i="2"/>
  <c r="I25" i="2"/>
  <c r="I23" i="2"/>
  <c r="J18" i="2"/>
  <c r="M18" i="2" s="1"/>
  <c r="I19" i="2" l="1"/>
  <c r="I27" i="2"/>
  <c r="J27" i="2"/>
  <c r="M27" i="2" s="1"/>
  <c r="I20" i="2"/>
  <c r="J20" i="2"/>
  <c r="M20" i="2" s="1"/>
  <c r="I24" i="2"/>
  <c r="J24" i="2"/>
  <c r="M24" i="2" s="1"/>
  <c r="I29" i="2"/>
  <c r="J29" i="2"/>
  <c r="M29" i="2" s="1"/>
  <c r="I21" i="2"/>
  <c r="J21" i="2"/>
  <c r="M21" i="2" s="1"/>
  <c r="I22" i="2"/>
  <c r="J22" i="2"/>
  <c r="M22" i="2" s="1"/>
  <c r="I26" i="2"/>
  <c r="J26" i="2"/>
  <c r="M26" i="2" s="1"/>
  <c r="I18" i="2"/>
  <c r="I42" i="2" s="1"/>
</calcChain>
</file>

<file path=xl/sharedStrings.xml><?xml version="1.0" encoding="utf-8"?>
<sst xmlns="http://schemas.openxmlformats.org/spreadsheetml/2006/main" count="117" uniqueCount="45">
  <si>
    <t>TRIBUNAL DE ARBITRAJE Y ESCALAFON DEL ESTADO DE JALISCO</t>
  </si>
  <si>
    <t>RELACION DE PERSONAL POR SERVICIOS PROFESIONALES  (HONORARIOS)</t>
  </si>
  <si>
    <t>HONORARIOS</t>
  </si>
  <si>
    <t>16 % IVA</t>
  </si>
  <si>
    <t>MENSUAL</t>
  </si>
  <si>
    <t>NOMBRE</t>
  </si>
  <si>
    <t>CON IVA</t>
  </si>
  <si>
    <t>VALENCIA GALLARDO JAVIER</t>
  </si>
  <si>
    <t>IMPORTE QUINCENAL</t>
  </si>
  <si>
    <t>ESPINOZA AGUIRRE MISAEL ALEJANDRO</t>
  </si>
  <si>
    <t>ORTIZ CERVANTES ARACELI</t>
  </si>
  <si>
    <t>TOTAL CONTRATOS</t>
  </si>
  <si>
    <t>GUTIERREZ TREJO DANIELA KARINA</t>
  </si>
  <si>
    <t>PRESTADOR DE SERVICIOS PROFESIONALES</t>
  </si>
  <si>
    <t>VIGENCIA CONTRATO</t>
  </si>
  <si>
    <t>BARRAGAN BARAJAS KARINA</t>
  </si>
  <si>
    <t>HERNANDEZ DELGADO LUCILA EDITH</t>
  </si>
  <si>
    <t>ENERO</t>
  </si>
  <si>
    <t>FEBRERO</t>
  </si>
  <si>
    <t>MARZO</t>
  </si>
  <si>
    <t>ENERO-MARZO 2019</t>
  </si>
  <si>
    <t>ARTEAGA SANTILLAN FERNANDO</t>
  </si>
  <si>
    <t>CERVANTES ROMERO MARIA FERNANDA</t>
  </si>
  <si>
    <t>CORREA LUEVANO YESENIA SAHAHI</t>
  </si>
  <si>
    <t>DE LEON HERMOSILLO ALONDRA NAYELI</t>
  </si>
  <si>
    <t>ESPINOZA HERNANDEZ LUIS GABRIEL</t>
  </si>
  <si>
    <t>FLORES BRISUELA BERENICE ANAHI</t>
  </si>
  <si>
    <t>GARCIA MARTIN BRENDA</t>
  </si>
  <si>
    <t>JUAREZ FLORES JOSE DE JESUS</t>
  </si>
  <si>
    <t>LIRA RODRIGUEZ LETICIA</t>
  </si>
  <si>
    <t>LOPEZ MARTINEZ  BRENDA KARINA</t>
  </si>
  <si>
    <t>LUJAN ESPINIZO ALEJANDRA</t>
  </si>
  <si>
    <t>LUNA   NOLAZCO  CECILIA</t>
  </si>
  <si>
    <t>MUNGUIA HERNANDEZ ROSA ELVIRA C.</t>
  </si>
  <si>
    <t>NIÑO BANDERAS CARLO FRANCISCO</t>
  </si>
  <si>
    <t>RIVAS CIBRIAN OSMAR GILBERTO</t>
  </si>
  <si>
    <t>TORRES  MALDONADO KARLA YADIRA</t>
  </si>
  <si>
    <t>VALERIO OROPEZA CHRISTHIAN ALEXIS</t>
  </si>
  <si>
    <t>URBANO CARDONA KAREN ESTEFANIA</t>
  </si>
  <si>
    <t>URZUA BALTAZAR SHARON ALEXIA</t>
  </si>
  <si>
    <t>01/01/2019 - 30/03/2019</t>
  </si>
  <si>
    <t>07/01/2019 - 30/03/2019</t>
  </si>
  <si>
    <t>01/01/2019 - 31/01/2019</t>
  </si>
  <si>
    <t>16/01/2019 - 30/03/2019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</si>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</sst>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Alignment="1">
      <alignment horizontal="left"/>
    </xf>
    <xf numFmtId="0" fontId="2" fillId="0" borderId="0" xfId="1" applyFont="1" applyAlignment="1"/>
    <xf numFmtId="0" fontId="2" fillId="2" borderId="0" xfId="1" applyFont="1" applyFill="1" applyAlignment="1"/>
    <xf numFmtId="0" fontId="1" fillId="0" borderId="0" xfId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Alignment="1"/>
    <xf numFmtId="17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3" borderId="3" xfId="1" applyFont="1" applyFill="1" applyBorder="1" applyAlignment="1"/>
    <xf numFmtId="0" fontId="5" fillId="3" borderId="5" xfId="1" applyFont="1" applyFill="1" applyBorder="1" applyAlignment="1"/>
    <xf numFmtId="0" fontId="5" fillId="3" borderId="4" xfId="1" applyFont="1" applyFill="1" applyBorder="1" applyAlignment="1"/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0" fillId="0" borderId="0" xfId="0" applyFill="1"/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6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" fillId="0" borderId="6" xfId="1" applyBorder="1"/>
    <xf numFmtId="0" fontId="1" fillId="3" borderId="7" xfId="1" applyFont="1" applyFill="1" applyBorder="1"/>
    <xf numFmtId="4" fontId="1" fillId="3" borderId="7" xfId="1" applyNumberFormat="1" applyFont="1" applyFill="1" applyBorder="1" applyAlignment="1"/>
    <xf numFmtId="4" fontId="1" fillId="3" borderId="7" xfId="1" applyNumberFormat="1" applyFont="1" applyFill="1" applyBorder="1"/>
    <xf numFmtId="0" fontId="1" fillId="2" borderId="7" xfId="1" applyFont="1" applyFill="1" applyBorder="1"/>
    <xf numFmtId="4" fontId="1" fillId="2" borderId="7" xfId="1" applyNumberFormat="1" applyFont="1" applyFill="1" applyBorder="1" applyAlignment="1"/>
    <xf numFmtId="4" fontId="1" fillId="2" borderId="7" xfId="1" applyNumberFormat="1" applyFont="1" applyFill="1" applyBorder="1"/>
    <xf numFmtId="0" fontId="1" fillId="2" borderId="7" xfId="0" applyFont="1" applyFill="1" applyBorder="1"/>
    <xf numFmtId="4" fontId="1" fillId="2" borderId="7" xfId="0" applyNumberFormat="1" applyFont="1" applyFill="1" applyBorder="1"/>
    <xf numFmtId="0" fontId="6" fillId="2" borderId="7" xfId="0" applyFont="1" applyFill="1" applyBorder="1"/>
    <xf numFmtId="4" fontId="6" fillId="2" borderId="7" xfId="0" applyNumberFormat="1" applyFont="1" applyFill="1" applyBorder="1"/>
    <xf numFmtId="0" fontId="1" fillId="2" borderId="3" xfId="1" applyFont="1" applyFill="1" applyBorder="1"/>
    <xf numFmtId="0" fontId="1" fillId="0" borderId="3" xfId="1" applyFont="1" applyFill="1" applyBorder="1"/>
    <xf numFmtId="0" fontId="5" fillId="0" borderId="2" xfId="1" applyFont="1" applyBorder="1" applyAlignment="1">
      <alignment horizontal="left"/>
    </xf>
    <xf numFmtId="0" fontId="5" fillId="4" borderId="5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3" xfId="1" applyFont="1" applyBorder="1" applyAlignment="1">
      <alignment horizontal="left"/>
    </xf>
    <xf numFmtId="0" fontId="1" fillId="2" borderId="2" xfId="1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4" fontId="6" fillId="2" borderId="10" xfId="0" applyNumberFormat="1" applyFont="1" applyFill="1" applyBorder="1"/>
    <xf numFmtId="4" fontId="6" fillId="2" borderId="11" xfId="0" applyNumberFormat="1" applyFont="1" applyFill="1" applyBorder="1"/>
    <xf numFmtId="4" fontId="1" fillId="2" borderId="11" xfId="1" applyNumberFormat="1" applyFont="1" applyFill="1" applyBorder="1"/>
    <xf numFmtId="4" fontId="1" fillId="2" borderId="11" xfId="1" applyNumberFormat="1" applyFont="1" applyFill="1" applyBorder="1" applyAlignment="1"/>
    <xf numFmtId="4" fontId="1" fillId="2" borderId="12" xfId="1" applyNumberFormat="1" applyFont="1" applyFill="1" applyBorder="1" applyAlignment="1"/>
    <xf numFmtId="0" fontId="1" fillId="3" borderId="9" xfId="0" applyFont="1" applyFill="1" applyBorder="1"/>
    <xf numFmtId="0" fontId="1" fillId="3" borderId="9" xfId="1" applyFont="1" applyFill="1" applyBorder="1"/>
    <xf numFmtId="4" fontId="1" fillId="3" borderId="9" xfId="0" applyNumberFormat="1" applyFont="1" applyFill="1" applyBorder="1"/>
    <xf numFmtId="4" fontId="1" fillId="3" borderId="9" xfId="1" applyNumberFormat="1" applyFont="1" applyFill="1" applyBorder="1" applyAlignment="1"/>
    <xf numFmtId="0" fontId="1" fillId="3" borderId="7" xfId="0" applyFont="1" applyFill="1" applyBorder="1"/>
    <xf numFmtId="4" fontId="1" fillId="3" borderId="7" xfId="0" applyNumberFormat="1" applyFont="1" applyFill="1" applyBorder="1"/>
    <xf numFmtId="0" fontId="1" fillId="3" borderId="7" xfId="0" applyFont="1" applyFill="1" applyBorder="1" applyAlignment="1">
      <alignment horizontal="left"/>
    </xf>
    <xf numFmtId="0" fontId="6" fillId="3" borderId="7" xfId="0" applyFont="1" applyFill="1" applyBorder="1"/>
    <xf numFmtId="4" fontId="6" fillId="3" borderId="7" xfId="0" applyNumberFormat="1" applyFont="1" applyFill="1" applyBorder="1"/>
    <xf numFmtId="0" fontId="6" fillId="3" borderId="8" xfId="0" applyFont="1" applyFill="1" applyBorder="1"/>
    <xf numFmtId="0" fontId="1" fillId="3" borderId="8" xfId="0" applyFont="1" applyFill="1" applyBorder="1"/>
    <xf numFmtId="0" fontId="1" fillId="3" borderId="8" xfId="1" applyFont="1" applyFill="1" applyBorder="1"/>
    <xf numFmtId="4" fontId="1" fillId="3" borderId="8" xfId="0" applyNumberFormat="1" applyFont="1" applyFill="1" applyBorder="1"/>
    <xf numFmtId="4" fontId="6" fillId="3" borderId="8" xfId="0" applyNumberFormat="1" applyFont="1" applyFill="1" applyBorder="1"/>
    <xf numFmtId="4" fontId="1" fillId="3" borderId="8" xfId="1" applyNumberFormat="1" applyFont="1" applyFill="1" applyBorder="1"/>
    <xf numFmtId="4" fontId="1" fillId="3" borderId="8" xfId="1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3</xdr:row>
      <xdr:rowOff>95250</xdr:rowOff>
    </xdr:from>
    <xdr:ext cx="3533775" cy="1000125"/>
    <xdr:pic>
      <xdr:nvPicPr>
        <xdr:cNvPr id="2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0"/>
          <a:ext cx="3533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82"/>
  <sheetViews>
    <sheetView tabSelected="1" workbookViewId="0">
      <selection activeCell="D14" sqref="D14"/>
    </sheetView>
  </sheetViews>
  <sheetFormatPr baseColWidth="10" defaultRowHeight="15" x14ac:dyDescent="0.25"/>
  <cols>
    <col min="1" max="1" width="5.140625" customWidth="1"/>
    <col min="2" max="2" width="43.42578125" customWidth="1"/>
    <col min="3" max="3" width="43.7109375" customWidth="1"/>
    <col min="4" max="4" width="41.5703125" customWidth="1"/>
    <col min="5" max="5" width="22.28515625" customWidth="1"/>
    <col min="6" max="6" width="14.28515625" customWidth="1"/>
    <col min="9" max="9" width="12.85546875" customWidth="1"/>
    <col min="13" max="13" width="18.85546875" customWidth="1"/>
  </cols>
  <sheetData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3" ht="15.75" x14ac:dyDescent="0.25">
      <c r="A11" s="3"/>
      <c r="B11" s="4" t="s">
        <v>0</v>
      </c>
      <c r="C11" s="5"/>
      <c r="D11" s="5"/>
      <c r="E11" s="5"/>
      <c r="F11" s="5"/>
      <c r="G11" s="1"/>
      <c r="H11" s="1"/>
      <c r="I11" s="1"/>
      <c r="J11" s="1"/>
      <c r="K11" s="1"/>
      <c r="L11" s="1"/>
      <c r="M11" s="1"/>
    </row>
    <row r="12" spans="1:13" ht="18.75" thickBot="1" x14ac:dyDescent="0.3">
      <c r="A12" s="1"/>
      <c r="B12" s="6"/>
      <c r="C12" s="7"/>
      <c r="D12" s="7"/>
      <c r="E12" s="7"/>
      <c r="F12" s="7"/>
      <c r="G12" s="7"/>
      <c r="H12" s="7"/>
      <c r="I12" s="7"/>
      <c r="J12" s="1"/>
      <c r="K12" s="1"/>
      <c r="L12" s="1"/>
      <c r="M12" s="1"/>
    </row>
    <row r="13" spans="1:13" ht="15.75" thickBot="1" x14ac:dyDescent="0.3">
      <c r="A13" s="8"/>
      <c r="B13" s="13" t="s">
        <v>1</v>
      </c>
      <c r="C13" s="14"/>
      <c r="D13" s="14"/>
      <c r="E13" s="14"/>
      <c r="F13" s="14"/>
      <c r="G13" s="14"/>
      <c r="H13" s="15"/>
      <c r="I13" s="9"/>
      <c r="J13" s="1"/>
      <c r="K13" s="1"/>
      <c r="L13" s="1"/>
      <c r="M13" s="1"/>
    </row>
    <row r="14" spans="1:13" ht="26.25" customHeight="1" x14ac:dyDescent="0.25">
      <c r="A14" s="1"/>
      <c r="B14" s="10"/>
      <c r="C14" s="11"/>
      <c r="D14" s="11"/>
      <c r="E14" s="12" t="s">
        <v>14</v>
      </c>
      <c r="F14" s="23" t="s">
        <v>2</v>
      </c>
      <c r="G14" s="23" t="s">
        <v>3</v>
      </c>
      <c r="H14" s="23" t="s">
        <v>4</v>
      </c>
      <c r="I14" s="25" t="s">
        <v>8</v>
      </c>
      <c r="J14" s="16"/>
      <c r="K14" s="19"/>
      <c r="L14" s="19"/>
      <c r="M14" s="21" t="s">
        <v>11</v>
      </c>
    </row>
    <row r="15" spans="1:13" ht="15.75" thickBot="1" x14ac:dyDescent="0.3">
      <c r="A15" s="1"/>
      <c r="B15" s="10"/>
      <c r="C15" s="11"/>
      <c r="D15" s="11"/>
      <c r="E15" s="11"/>
      <c r="F15" s="24"/>
      <c r="G15" s="24"/>
      <c r="H15" s="24"/>
      <c r="I15" s="26"/>
      <c r="J15" s="17" t="s">
        <v>17</v>
      </c>
      <c r="K15" s="20" t="s">
        <v>18</v>
      </c>
      <c r="L15" s="20" t="s">
        <v>19</v>
      </c>
      <c r="M15" s="22"/>
    </row>
    <row r="16" spans="1:13" ht="15.75" thickBot="1" x14ac:dyDescent="0.3">
      <c r="A16" s="27"/>
      <c r="B16" s="43" t="s">
        <v>5</v>
      </c>
      <c r="C16" s="44"/>
      <c r="D16" s="38"/>
      <c r="E16" s="39"/>
      <c r="F16" s="40" t="s">
        <v>4</v>
      </c>
      <c r="G16" s="41"/>
      <c r="H16" s="40" t="s">
        <v>6</v>
      </c>
      <c r="I16" s="42" t="s">
        <v>6</v>
      </c>
      <c r="J16" s="41"/>
      <c r="K16" s="41"/>
      <c r="L16" s="41"/>
      <c r="M16" s="42" t="s">
        <v>20</v>
      </c>
    </row>
    <row r="17" spans="1:13" x14ac:dyDescent="0.25">
      <c r="A17" s="28">
        <v>1</v>
      </c>
      <c r="B17" s="53" t="s">
        <v>21</v>
      </c>
      <c r="C17" s="54" t="s">
        <v>13</v>
      </c>
      <c r="D17" s="54" t="s">
        <v>0</v>
      </c>
      <c r="E17" s="54" t="s">
        <v>40</v>
      </c>
      <c r="F17" s="55">
        <v>7150</v>
      </c>
      <c r="G17" s="55">
        <f>F17*0.16</f>
        <v>1144</v>
      </c>
      <c r="H17" s="55">
        <f>SUM(F17:G17)</f>
        <v>8294</v>
      </c>
      <c r="I17" s="56">
        <f>H17/2</f>
        <v>4147</v>
      </c>
      <c r="J17" s="56">
        <f t="shared" ref="J17:J22" si="0">H17*1</f>
        <v>8294</v>
      </c>
      <c r="K17" s="56">
        <f>H17*1</f>
        <v>8294</v>
      </c>
      <c r="L17" s="56">
        <f>H17*1</f>
        <v>8294</v>
      </c>
      <c r="M17" s="56">
        <f>SUM(J17:L17)</f>
        <v>24882</v>
      </c>
    </row>
    <row r="18" spans="1:13" x14ac:dyDescent="0.25">
      <c r="A18" s="31">
        <v>2</v>
      </c>
      <c r="B18" s="34" t="s">
        <v>15</v>
      </c>
      <c r="C18" s="31" t="s">
        <v>13</v>
      </c>
      <c r="D18" s="31" t="s">
        <v>0</v>
      </c>
      <c r="E18" s="31" t="s">
        <v>40</v>
      </c>
      <c r="F18" s="35">
        <v>7150</v>
      </c>
      <c r="G18" s="35">
        <f>F18*0.16</f>
        <v>1144</v>
      </c>
      <c r="H18" s="35">
        <f>SUM(F18:G18)</f>
        <v>8294</v>
      </c>
      <c r="I18" s="32">
        <f>H18/2</f>
        <v>4147</v>
      </c>
      <c r="J18" s="32">
        <f t="shared" si="0"/>
        <v>8294</v>
      </c>
      <c r="K18" s="32">
        <f t="shared" ref="K18:K42" si="1">H18*1</f>
        <v>8294</v>
      </c>
      <c r="L18" s="32">
        <f t="shared" ref="L18:L42" si="2">H18*1</f>
        <v>8294</v>
      </c>
      <c r="M18" s="32">
        <f t="shared" ref="M18:M42" si="3">SUM(J18:L18)</f>
        <v>24882</v>
      </c>
    </row>
    <row r="19" spans="1:13" x14ac:dyDescent="0.25">
      <c r="A19" s="28">
        <v>3</v>
      </c>
      <c r="B19" s="57" t="s">
        <v>22</v>
      </c>
      <c r="C19" s="28" t="s">
        <v>13</v>
      </c>
      <c r="D19" s="28" t="s">
        <v>0</v>
      </c>
      <c r="E19" s="28" t="s">
        <v>41</v>
      </c>
      <c r="F19" s="58">
        <v>8250</v>
      </c>
      <c r="G19" s="58">
        <f>F19*0.16</f>
        <v>1320</v>
      </c>
      <c r="H19" s="58">
        <f>SUM(F19:G19)</f>
        <v>9570</v>
      </c>
      <c r="I19" s="30">
        <f t="shared" ref="I19:I29" si="4">H19/2</f>
        <v>4785</v>
      </c>
      <c r="J19" s="30">
        <v>7656</v>
      </c>
      <c r="K19" s="29">
        <f t="shared" si="1"/>
        <v>9570</v>
      </c>
      <c r="L19" s="29">
        <f t="shared" si="2"/>
        <v>9570</v>
      </c>
      <c r="M19" s="29">
        <f t="shared" si="3"/>
        <v>26796</v>
      </c>
    </row>
    <row r="20" spans="1:13" x14ac:dyDescent="0.25">
      <c r="A20" s="31">
        <v>4</v>
      </c>
      <c r="B20" s="34" t="s">
        <v>23</v>
      </c>
      <c r="C20" s="31" t="s">
        <v>13</v>
      </c>
      <c r="D20" s="31" t="s">
        <v>0</v>
      </c>
      <c r="E20" s="31" t="s">
        <v>40</v>
      </c>
      <c r="F20" s="35">
        <v>7150</v>
      </c>
      <c r="G20" s="35">
        <f>F20*0.16</f>
        <v>1144</v>
      </c>
      <c r="H20" s="35">
        <f>SUM(F20:G20)</f>
        <v>8294</v>
      </c>
      <c r="I20" s="33">
        <f t="shared" si="4"/>
        <v>4147</v>
      </c>
      <c r="J20" s="33">
        <f t="shared" si="0"/>
        <v>8294</v>
      </c>
      <c r="K20" s="32">
        <f t="shared" si="1"/>
        <v>8294</v>
      </c>
      <c r="L20" s="32">
        <f t="shared" si="2"/>
        <v>8294</v>
      </c>
      <c r="M20" s="32">
        <f t="shared" si="3"/>
        <v>24882</v>
      </c>
    </row>
    <row r="21" spans="1:13" x14ac:dyDescent="0.25">
      <c r="A21" s="28">
        <v>5</v>
      </c>
      <c r="B21" s="59" t="s">
        <v>24</v>
      </c>
      <c r="C21" s="28" t="s">
        <v>13</v>
      </c>
      <c r="D21" s="28" t="s">
        <v>0</v>
      </c>
      <c r="E21" s="28" t="s">
        <v>40</v>
      </c>
      <c r="F21" s="58">
        <v>7150</v>
      </c>
      <c r="G21" s="58">
        <f t="shared" ref="G21:G41" si="5">F21*0.16</f>
        <v>1144</v>
      </c>
      <c r="H21" s="58">
        <f t="shared" ref="H21:H41" si="6">SUM(F21:G21)</f>
        <v>8294</v>
      </c>
      <c r="I21" s="30">
        <f t="shared" si="4"/>
        <v>4147</v>
      </c>
      <c r="J21" s="30">
        <f t="shared" si="0"/>
        <v>8294</v>
      </c>
      <c r="K21" s="29">
        <f t="shared" si="1"/>
        <v>8294</v>
      </c>
      <c r="L21" s="29">
        <f t="shared" si="2"/>
        <v>8294</v>
      </c>
      <c r="M21" s="29">
        <f t="shared" si="3"/>
        <v>24882</v>
      </c>
    </row>
    <row r="22" spans="1:13" x14ac:dyDescent="0.25">
      <c r="A22" s="31">
        <v>6</v>
      </c>
      <c r="B22" s="34" t="s">
        <v>9</v>
      </c>
      <c r="C22" s="31" t="s">
        <v>13</v>
      </c>
      <c r="D22" s="31" t="s">
        <v>0</v>
      </c>
      <c r="E22" s="31" t="s">
        <v>40</v>
      </c>
      <c r="F22" s="35">
        <v>7150</v>
      </c>
      <c r="G22" s="35">
        <f t="shared" si="5"/>
        <v>1144</v>
      </c>
      <c r="H22" s="35">
        <f t="shared" si="6"/>
        <v>8294</v>
      </c>
      <c r="I22" s="33">
        <f t="shared" si="4"/>
        <v>4147</v>
      </c>
      <c r="J22" s="33">
        <f t="shared" si="0"/>
        <v>8294</v>
      </c>
      <c r="K22" s="32">
        <f t="shared" si="1"/>
        <v>8294</v>
      </c>
      <c r="L22" s="32">
        <f t="shared" si="2"/>
        <v>8294</v>
      </c>
      <c r="M22" s="32">
        <f t="shared" si="3"/>
        <v>24882</v>
      </c>
    </row>
    <row r="23" spans="1:13" x14ac:dyDescent="0.25">
      <c r="A23" s="28">
        <v>7</v>
      </c>
      <c r="B23" s="57" t="s">
        <v>25</v>
      </c>
      <c r="C23" s="28" t="s">
        <v>13</v>
      </c>
      <c r="D23" s="28" t="s">
        <v>0</v>
      </c>
      <c r="E23" s="28" t="s">
        <v>41</v>
      </c>
      <c r="F23" s="58">
        <v>9500</v>
      </c>
      <c r="G23" s="58">
        <f>F23*0.16</f>
        <v>1520</v>
      </c>
      <c r="H23" s="58">
        <f>SUM(F23:G23)</f>
        <v>11020</v>
      </c>
      <c r="I23" s="30">
        <f t="shared" si="4"/>
        <v>5510</v>
      </c>
      <c r="J23" s="30">
        <v>8816</v>
      </c>
      <c r="K23" s="29">
        <f t="shared" si="1"/>
        <v>11020</v>
      </c>
      <c r="L23" s="29">
        <f t="shared" si="2"/>
        <v>11020</v>
      </c>
      <c r="M23" s="29">
        <f t="shared" si="3"/>
        <v>30856</v>
      </c>
    </row>
    <row r="24" spans="1:13" x14ac:dyDescent="0.25">
      <c r="A24" s="31">
        <v>8</v>
      </c>
      <c r="B24" s="34" t="s">
        <v>26</v>
      </c>
      <c r="C24" s="31" t="s">
        <v>13</v>
      </c>
      <c r="D24" s="31" t="s">
        <v>0</v>
      </c>
      <c r="E24" s="31" t="s">
        <v>42</v>
      </c>
      <c r="F24" s="35">
        <v>7150</v>
      </c>
      <c r="G24" s="35">
        <f t="shared" si="5"/>
        <v>1144</v>
      </c>
      <c r="H24" s="35">
        <f t="shared" si="6"/>
        <v>8294</v>
      </c>
      <c r="I24" s="33">
        <f t="shared" si="4"/>
        <v>4147</v>
      </c>
      <c r="J24" s="33">
        <f>H24*1</f>
        <v>8294</v>
      </c>
      <c r="K24" s="32"/>
      <c r="L24" s="32"/>
      <c r="M24" s="32">
        <f t="shared" si="3"/>
        <v>8294</v>
      </c>
    </row>
    <row r="25" spans="1:13" x14ac:dyDescent="0.25">
      <c r="A25" s="28">
        <v>9</v>
      </c>
      <c r="B25" s="57" t="s">
        <v>27</v>
      </c>
      <c r="C25" s="28" t="s">
        <v>13</v>
      </c>
      <c r="D25" s="28" t="s">
        <v>0</v>
      </c>
      <c r="E25" s="28" t="s">
        <v>43</v>
      </c>
      <c r="F25" s="58">
        <v>7150</v>
      </c>
      <c r="G25" s="58">
        <f>F25*0.16</f>
        <v>1144</v>
      </c>
      <c r="H25" s="58">
        <f>SUM(F25:G25)</f>
        <v>8294</v>
      </c>
      <c r="I25" s="30">
        <f t="shared" si="4"/>
        <v>4147</v>
      </c>
      <c r="J25" s="30">
        <v>4147</v>
      </c>
      <c r="K25" s="29">
        <f t="shared" si="1"/>
        <v>8294</v>
      </c>
      <c r="L25" s="29">
        <f t="shared" si="2"/>
        <v>8294</v>
      </c>
      <c r="M25" s="29">
        <f t="shared" si="3"/>
        <v>20735</v>
      </c>
    </row>
    <row r="26" spans="1:13" x14ac:dyDescent="0.25">
      <c r="A26" s="31">
        <v>10</v>
      </c>
      <c r="B26" s="34" t="s">
        <v>12</v>
      </c>
      <c r="C26" s="31" t="s">
        <v>13</v>
      </c>
      <c r="D26" s="31" t="s">
        <v>0</v>
      </c>
      <c r="E26" s="31" t="s">
        <v>40</v>
      </c>
      <c r="F26" s="35">
        <v>7150</v>
      </c>
      <c r="G26" s="35">
        <f t="shared" si="5"/>
        <v>1144</v>
      </c>
      <c r="H26" s="35">
        <f t="shared" si="6"/>
        <v>8294</v>
      </c>
      <c r="I26" s="33">
        <f t="shared" si="4"/>
        <v>4147</v>
      </c>
      <c r="J26" s="33">
        <f>H26*1</f>
        <v>8294</v>
      </c>
      <c r="K26" s="32">
        <f t="shared" si="1"/>
        <v>8294</v>
      </c>
      <c r="L26" s="32">
        <f t="shared" si="2"/>
        <v>8294</v>
      </c>
      <c r="M26" s="32">
        <f t="shared" si="3"/>
        <v>24882</v>
      </c>
    </row>
    <row r="27" spans="1:13" x14ac:dyDescent="0.25">
      <c r="A27" s="28">
        <v>11</v>
      </c>
      <c r="B27" s="57" t="s">
        <v>16</v>
      </c>
      <c r="C27" s="28" t="s">
        <v>13</v>
      </c>
      <c r="D27" s="28" t="s">
        <v>0</v>
      </c>
      <c r="E27" s="28" t="s">
        <v>40</v>
      </c>
      <c r="F27" s="58">
        <v>7150</v>
      </c>
      <c r="G27" s="58">
        <f>F27*0.16</f>
        <v>1144</v>
      </c>
      <c r="H27" s="58">
        <f>SUM(F27:G27)</f>
        <v>8294</v>
      </c>
      <c r="I27" s="30">
        <f t="shared" si="4"/>
        <v>4147</v>
      </c>
      <c r="J27" s="30">
        <f>H27*1</f>
        <v>8294</v>
      </c>
      <c r="K27" s="29">
        <f t="shared" si="1"/>
        <v>8294</v>
      </c>
      <c r="L27" s="29">
        <f t="shared" si="2"/>
        <v>8294</v>
      </c>
      <c r="M27" s="29">
        <f t="shared" si="3"/>
        <v>24882</v>
      </c>
    </row>
    <row r="28" spans="1:13" x14ac:dyDescent="0.25">
      <c r="A28" s="31">
        <v>12</v>
      </c>
      <c r="B28" s="34" t="s">
        <v>28</v>
      </c>
      <c r="C28" s="31" t="s">
        <v>13</v>
      </c>
      <c r="D28" s="31" t="s">
        <v>0</v>
      </c>
      <c r="E28" s="31" t="s">
        <v>40</v>
      </c>
      <c r="F28" s="35">
        <v>8250</v>
      </c>
      <c r="G28" s="35">
        <f t="shared" si="5"/>
        <v>1320</v>
      </c>
      <c r="H28" s="35">
        <f t="shared" si="6"/>
        <v>9570</v>
      </c>
      <c r="I28" s="33">
        <f>H28/2</f>
        <v>4785</v>
      </c>
      <c r="J28" s="33">
        <v>9570</v>
      </c>
      <c r="K28" s="32">
        <f t="shared" si="1"/>
        <v>9570</v>
      </c>
      <c r="L28" s="32">
        <f t="shared" si="2"/>
        <v>9570</v>
      </c>
      <c r="M28" s="32">
        <f t="shared" si="3"/>
        <v>28710</v>
      </c>
    </row>
    <row r="29" spans="1:13" x14ac:dyDescent="0.25">
      <c r="A29" s="28">
        <v>13</v>
      </c>
      <c r="B29" s="57" t="s">
        <v>29</v>
      </c>
      <c r="C29" s="28" t="s">
        <v>13</v>
      </c>
      <c r="D29" s="28" t="s">
        <v>0</v>
      </c>
      <c r="E29" s="28" t="s">
        <v>40</v>
      </c>
      <c r="F29" s="58">
        <v>7150</v>
      </c>
      <c r="G29" s="58">
        <f t="shared" si="5"/>
        <v>1144</v>
      </c>
      <c r="H29" s="58">
        <f t="shared" si="6"/>
        <v>8294</v>
      </c>
      <c r="I29" s="30">
        <f t="shared" si="4"/>
        <v>4147</v>
      </c>
      <c r="J29" s="30">
        <f>H29*1</f>
        <v>8294</v>
      </c>
      <c r="K29" s="29">
        <f t="shared" si="1"/>
        <v>8294</v>
      </c>
      <c r="L29" s="29">
        <f t="shared" si="2"/>
        <v>8294</v>
      </c>
      <c r="M29" s="29">
        <f t="shared" si="3"/>
        <v>24882</v>
      </c>
    </row>
    <row r="30" spans="1:13" x14ac:dyDescent="0.25">
      <c r="A30" s="36">
        <v>14</v>
      </c>
      <c r="B30" s="34" t="s">
        <v>30</v>
      </c>
      <c r="C30" s="31" t="s">
        <v>13</v>
      </c>
      <c r="D30" s="31" t="s">
        <v>0</v>
      </c>
      <c r="E30" s="31" t="s">
        <v>40</v>
      </c>
      <c r="F30" s="35">
        <v>7150</v>
      </c>
      <c r="G30" s="35">
        <f t="shared" si="5"/>
        <v>1144</v>
      </c>
      <c r="H30" s="35">
        <f t="shared" si="6"/>
        <v>8294</v>
      </c>
      <c r="I30" s="37">
        <f>H30/2</f>
        <v>4147</v>
      </c>
      <c r="J30" s="33">
        <f t="shared" ref="J30:J42" si="7">H30*1</f>
        <v>8294</v>
      </c>
      <c r="K30" s="32">
        <f t="shared" si="1"/>
        <v>8294</v>
      </c>
      <c r="L30" s="32">
        <f t="shared" si="2"/>
        <v>8294</v>
      </c>
      <c r="M30" s="32">
        <f t="shared" si="3"/>
        <v>24882</v>
      </c>
    </row>
    <row r="31" spans="1:13" x14ac:dyDescent="0.25">
      <c r="A31" s="60">
        <v>15</v>
      </c>
      <c r="B31" s="57" t="s">
        <v>31</v>
      </c>
      <c r="C31" s="28" t="s">
        <v>13</v>
      </c>
      <c r="D31" s="28" t="s">
        <v>0</v>
      </c>
      <c r="E31" s="28" t="s">
        <v>43</v>
      </c>
      <c r="F31" s="58">
        <v>8250</v>
      </c>
      <c r="G31" s="58">
        <f>F31*0.16</f>
        <v>1320</v>
      </c>
      <c r="H31" s="58">
        <f>SUM(F31:G31)</f>
        <v>9570</v>
      </c>
      <c r="I31" s="61">
        <f t="shared" ref="I31:I41" si="8">H31/2</f>
        <v>4785</v>
      </c>
      <c r="J31" s="30">
        <v>4785</v>
      </c>
      <c r="K31" s="29">
        <f t="shared" si="1"/>
        <v>9570</v>
      </c>
      <c r="L31" s="29">
        <f t="shared" si="2"/>
        <v>9570</v>
      </c>
      <c r="M31" s="29">
        <f t="shared" si="3"/>
        <v>23925</v>
      </c>
    </row>
    <row r="32" spans="1:13" x14ac:dyDescent="0.25">
      <c r="A32" s="36">
        <v>16</v>
      </c>
      <c r="B32" s="34" t="s">
        <v>32</v>
      </c>
      <c r="C32" s="31" t="s">
        <v>13</v>
      </c>
      <c r="D32" s="31" t="s">
        <v>0</v>
      </c>
      <c r="E32" s="31" t="s">
        <v>40</v>
      </c>
      <c r="F32" s="35">
        <v>9500</v>
      </c>
      <c r="G32" s="35">
        <f>F32*0.16</f>
        <v>1520</v>
      </c>
      <c r="H32" s="35">
        <f>SUM(F32:G32)</f>
        <v>11020</v>
      </c>
      <c r="I32" s="37">
        <f t="shared" si="8"/>
        <v>5510</v>
      </c>
      <c r="J32" s="33">
        <f t="shared" si="7"/>
        <v>11020</v>
      </c>
      <c r="K32" s="32">
        <f t="shared" si="1"/>
        <v>11020</v>
      </c>
      <c r="L32" s="32">
        <f t="shared" si="2"/>
        <v>11020</v>
      </c>
      <c r="M32" s="32">
        <f t="shared" si="3"/>
        <v>33060</v>
      </c>
    </row>
    <row r="33" spans="1:13" x14ac:dyDescent="0.25">
      <c r="A33" s="60">
        <v>17</v>
      </c>
      <c r="B33" s="57" t="s">
        <v>33</v>
      </c>
      <c r="C33" s="28" t="s">
        <v>13</v>
      </c>
      <c r="D33" s="28" t="s">
        <v>0</v>
      </c>
      <c r="E33" s="28" t="s">
        <v>40</v>
      </c>
      <c r="F33" s="58">
        <v>7150</v>
      </c>
      <c r="G33" s="58">
        <f>F33*0.16</f>
        <v>1144</v>
      </c>
      <c r="H33" s="58">
        <f>SUM(F33:G33)</f>
        <v>8294</v>
      </c>
      <c r="I33" s="61">
        <f t="shared" si="8"/>
        <v>4147</v>
      </c>
      <c r="J33" s="30">
        <f t="shared" si="7"/>
        <v>8294</v>
      </c>
      <c r="K33" s="29">
        <f t="shared" si="1"/>
        <v>8294</v>
      </c>
      <c r="L33" s="29">
        <f t="shared" si="2"/>
        <v>8294</v>
      </c>
      <c r="M33" s="29">
        <f t="shared" si="3"/>
        <v>24882</v>
      </c>
    </row>
    <row r="34" spans="1:13" x14ac:dyDescent="0.25">
      <c r="A34" s="36">
        <v>18</v>
      </c>
      <c r="B34" s="34" t="s">
        <v>34</v>
      </c>
      <c r="C34" s="31" t="s">
        <v>13</v>
      </c>
      <c r="D34" s="31" t="s">
        <v>0</v>
      </c>
      <c r="E34" s="31" t="s">
        <v>40</v>
      </c>
      <c r="F34" s="35">
        <v>7150</v>
      </c>
      <c r="G34" s="35">
        <f t="shared" si="5"/>
        <v>1144</v>
      </c>
      <c r="H34" s="35">
        <f t="shared" si="6"/>
        <v>8294</v>
      </c>
      <c r="I34" s="37">
        <f t="shared" si="8"/>
        <v>4147</v>
      </c>
      <c r="J34" s="33">
        <f t="shared" si="7"/>
        <v>8294</v>
      </c>
      <c r="K34" s="32">
        <f t="shared" si="1"/>
        <v>8294</v>
      </c>
      <c r="L34" s="32">
        <f t="shared" si="2"/>
        <v>8294</v>
      </c>
      <c r="M34" s="32">
        <f t="shared" si="3"/>
        <v>24882</v>
      </c>
    </row>
    <row r="35" spans="1:13" x14ac:dyDescent="0.25">
      <c r="A35" s="60">
        <v>19</v>
      </c>
      <c r="B35" s="57" t="s">
        <v>10</v>
      </c>
      <c r="C35" s="28" t="s">
        <v>13</v>
      </c>
      <c r="D35" s="28" t="s">
        <v>0</v>
      </c>
      <c r="E35" s="28" t="s">
        <v>40</v>
      </c>
      <c r="F35" s="58">
        <v>9500</v>
      </c>
      <c r="G35" s="58">
        <f t="shared" si="5"/>
        <v>1520</v>
      </c>
      <c r="H35" s="58">
        <f t="shared" si="6"/>
        <v>11020</v>
      </c>
      <c r="I35" s="61">
        <f t="shared" si="8"/>
        <v>5510</v>
      </c>
      <c r="J35" s="30">
        <f t="shared" si="7"/>
        <v>11020</v>
      </c>
      <c r="K35" s="29">
        <f t="shared" si="1"/>
        <v>11020</v>
      </c>
      <c r="L35" s="29">
        <f t="shared" si="2"/>
        <v>11020</v>
      </c>
      <c r="M35" s="29">
        <f t="shared" si="3"/>
        <v>33060</v>
      </c>
    </row>
    <row r="36" spans="1:13" x14ac:dyDescent="0.25">
      <c r="A36" s="36">
        <v>20</v>
      </c>
      <c r="B36" s="34" t="s">
        <v>35</v>
      </c>
      <c r="C36" s="31" t="s">
        <v>13</v>
      </c>
      <c r="D36" s="31" t="s">
        <v>0</v>
      </c>
      <c r="E36" s="31" t="s">
        <v>41</v>
      </c>
      <c r="F36" s="35">
        <v>9500</v>
      </c>
      <c r="G36" s="35">
        <f>F36*0.16</f>
        <v>1520</v>
      </c>
      <c r="H36" s="35">
        <f>SUM(F36:G36)</f>
        <v>11020</v>
      </c>
      <c r="I36" s="37">
        <f t="shared" si="8"/>
        <v>5510</v>
      </c>
      <c r="J36" s="33">
        <v>8816</v>
      </c>
      <c r="K36" s="32">
        <f t="shared" si="1"/>
        <v>11020</v>
      </c>
      <c r="L36" s="32">
        <f t="shared" si="2"/>
        <v>11020</v>
      </c>
      <c r="M36" s="32">
        <f t="shared" si="3"/>
        <v>30856</v>
      </c>
    </row>
    <row r="37" spans="1:13" x14ac:dyDescent="0.25">
      <c r="A37" s="60">
        <v>21</v>
      </c>
      <c r="B37" s="57" t="s">
        <v>36</v>
      </c>
      <c r="C37" s="28" t="s">
        <v>13</v>
      </c>
      <c r="D37" s="28" t="s">
        <v>0</v>
      </c>
      <c r="E37" s="28" t="s">
        <v>40</v>
      </c>
      <c r="F37" s="58">
        <v>9500</v>
      </c>
      <c r="G37" s="58">
        <f>F37*0.16</f>
        <v>1520</v>
      </c>
      <c r="H37" s="58">
        <f>SUM(F37:G37)</f>
        <v>11020</v>
      </c>
      <c r="I37" s="61">
        <f t="shared" si="8"/>
        <v>5510</v>
      </c>
      <c r="J37" s="30">
        <f t="shared" si="7"/>
        <v>11020</v>
      </c>
      <c r="K37" s="29">
        <f t="shared" si="1"/>
        <v>11020</v>
      </c>
      <c r="L37" s="29">
        <f t="shared" si="2"/>
        <v>11020</v>
      </c>
      <c r="M37" s="29">
        <f t="shared" si="3"/>
        <v>33060</v>
      </c>
    </row>
    <row r="38" spans="1:13" x14ac:dyDescent="0.25">
      <c r="A38" s="36">
        <v>22</v>
      </c>
      <c r="B38" s="34" t="s">
        <v>7</v>
      </c>
      <c r="C38" s="31" t="s">
        <v>13</v>
      </c>
      <c r="D38" s="31" t="s">
        <v>0</v>
      </c>
      <c r="E38" s="31" t="s">
        <v>40</v>
      </c>
      <c r="F38" s="35">
        <v>25000</v>
      </c>
      <c r="G38" s="35">
        <f t="shared" si="5"/>
        <v>4000</v>
      </c>
      <c r="H38" s="35">
        <f t="shared" si="6"/>
        <v>29000</v>
      </c>
      <c r="I38" s="37">
        <f t="shared" si="8"/>
        <v>14500</v>
      </c>
      <c r="J38" s="33">
        <f t="shared" si="7"/>
        <v>29000</v>
      </c>
      <c r="K38" s="32">
        <f t="shared" si="1"/>
        <v>29000</v>
      </c>
      <c r="L38" s="32">
        <f t="shared" si="2"/>
        <v>29000</v>
      </c>
      <c r="M38" s="32">
        <f t="shared" si="3"/>
        <v>87000</v>
      </c>
    </row>
    <row r="39" spans="1:13" x14ac:dyDescent="0.25">
      <c r="A39" s="60">
        <v>23</v>
      </c>
      <c r="B39" s="57" t="s">
        <v>37</v>
      </c>
      <c r="C39" s="28" t="s">
        <v>13</v>
      </c>
      <c r="D39" s="28" t="s">
        <v>0</v>
      </c>
      <c r="E39" s="28" t="s">
        <v>40</v>
      </c>
      <c r="F39" s="58">
        <v>7150</v>
      </c>
      <c r="G39" s="58">
        <f t="shared" si="5"/>
        <v>1144</v>
      </c>
      <c r="H39" s="58">
        <f t="shared" si="6"/>
        <v>8294</v>
      </c>
      <c r="I39" s="61">
        <f t="shared" si="8"/>
        <v>4147</v>
      </c>
      <c r="J39" s="30">
        <f t="shared" si="7"/>
        <v>8294</v>
      </c>
      <c r="K39" s="29">
        <f t="shared" si="1"/>
        <v>8294</v>
      </c>
      <c r="L39" s="29">
        <f t="shared" si="2"/>
        <v>8294</v>
      </c>
      <c r="M39" s="29">
        <f t="shared" si="3"/>
        <v>24882</v>
      </c>
    </row>
    <row r="40" spans="1:13" x14ac:dyDescent="0.25">
      <c r="A40" s="36">
        <v>24</v>
      </c>
      <c r="B40" s="34" t="s">
        <v>38</v>
      </c>
      <c r="C40" s="31" t="s">
        <v>13</v>
      </c>
      <c r="D40" s="31" t="s">
        <v>0</v>
      </c>
      <c r="E40" s="31" t="s">
        <v>40</v>
      </c>
      <c r="F40" s="35">
        <v>7150</v>
      </c>
      <c r="G40" s="35">
        <f>F40*0.16</f>
        <v>1144</v>
      </c>
      <c r="H40" s="35">
        <f>SUM(F40:G40)</f>
        <v>8294</v>
      </c>
      <c r="I40" s="37">
        <f t="shared" si="8"/>
        <v>4147</v>
      </c>
      <c r="J40" s="33">
        <f t="shared" si="7"/>
        <v>8294</v>
      </c>
      <c r="K40" s="32">
        <f t="shared" si="1"/>
        <v>8294</v>
      </c>
      <c r="L40" s="32">
        <f t="shared" si="2"/>
        <v>8294</v>
      </c>
      <c r="M40" s="32">
        <f t="shared" si="3"/>
        <v>24882</v>
      </c>
    </row>
    <row r="41" spans="1:13" ht="15.75" thickBot="1" x14ac:dyDescent="0.3">
      <c r="A41" s="62">
        <v>25</v>
      </c>
      <c r="B41" s="63" t="s">
        <v>39</v>
      </c>
      <c r="C41" s="64" t="s">
        <v>13</v>
      </c>
      <c r="D41" s="64" t="s">
        <v>0</v>
      </c>
      <c r="E41" s="64" t="s">
        <v>40</v>
      </c>
      <c r="F41" s="65">
        <v>7150</v>
      </c>
      <c r="G41" s="65">
        <f t="shared" si="5"/>
        <v>1144</v>
      </c>
      <c r="H41" s="65">
        <f t="shared" si="6"/>
        <v>8294</v>
      </c>
      <c r="I41" s="66">
        <f t="shared" si="8"/>
        <v>4147</v>
      </c>
      <c r="J41" s="67">
        <f t="shared" si="7"/>
        <v>8294</v>
      </c>
      <c r="K41" s="68">
        <f t="shared" si="1"/>
        <v>8294</v>
      </c>
      <c r="L41" s="68">
        <f t="shared" si="2"/>
        <v>8294</v>
      </c>
      <c r="M41" s="68">
        <f t="shared" si="3"/>
        <v>24882</v>
      </c>
    </row>
    <row r="42" spans="1:13" ht="15.75" thickBot="1" x14ac:dyDescent="0.3">
      <c r="A42" s="45"/>
      <c r="B42" s="46" t="s">
        <v>44</v>
      </c>
      <c r="C42" s="46"/>
      <c r="D42" s="46"/>
      <c r="E42" s="47"/>
      <c r="F42" s="48">
        <f>SUM(F17:F41)</f>
        <v>211650</v>
      </c>
      <c r="G42" s="49">
        <f>SUM(G17:G41)</f>
        <v>33864</v>
      </c>
      <c r="H42" s="49">
        <f>SUM(H17:H41)</f>
        <v>245514</v>
      </c>
      <c r="I42" s="49">
        <f>SUM(I17:I41)</f>
        <v>122757</v>
      </c>
      <c r="J42" s="50">
        <f>SUM(J17:J41)</f>
        <v>230260</v>
      </c>
      <c r="K42" s="51">
        <f>SUM(K17:K41)</f>
        <v>237220</v>
      </c>
      <c r="L42" s="51">
        <f>SUM(L17:L41)</f>
        <v>237220</v>
      </c>
      <c r="M42" s="52">
        <f>SUM(M17:M41)</f>
        <v>704700</v>
      </c>
    </row>
    <row r="43" spans="1:13" x14ac:dyDescent="0.25">
      <c r="A43" s="18"/>
    </row>
    <row r="44" spans="1:13" x14ac:dyDescent="0.25">
      <c r="A44" s="18"/>
    </row>
    <row r="45" spans="1:13" x14ac:dyDescent="0.25">
      <c r="A45" s="18"/>
    </row>
    <row r="46" spans="1:13" x14ac:dyDescent="0.25">
      <c r="A46" s="18"/>
    </row>
    <row r="47" spans="1:13" x14ac:dyDescent="0.25">
      <c r="A47" s="18"/>
    </row>
    <row r="48" spans="1:13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</sheetData>
  <mergeCells count="5">
    <mergeCell ref="M14:M15"/>
    <mergeCell ref="F14:F15"/>
    <mergeCell ref="G14:G15"/>
    <mergeCell ref="H14:H15"/>
    <mergeCell ref="I14:I15"/>
  </mergeCells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2018-09-12T20:25:50Z</cp:lastPrinted>
  <dcterms:created xsi:type="dcterms:W3CDTF">2018-04-17T14:20:41Z</dcterms:created>
  <dcterms:modified xsi:type="dcterms:W3CDTF">2019-02-19T19:53:22Z</dcterms:modified>
</cp:coreProperties>
</file>